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SA-01\Documents\"/>
    </mc:Choice>
  </mc:AlternateContent>
  <bookViews>
    <workbookView xWindow="0" yWindow="0" windowWidth="28800" windowHeight="11865" activeTab="1"/>
  </bookViews>
  <sheets>
    <sheet name="Достижения" sheetId="2" r:id="rId1"/>
    <sheet name="Ссылка на видео" sheetId="3" r:id="rId2"/>
  </sheets>
  <calcPr calcId="162913"/>
</workbook>
</file>

<file path=xl/calcChain.xml><?xml version="1.0" encoding="utf-8"?>
<calcChain xmlns="http://schemas.openxmlformats.org/spreadsheetml/2006/main">
  <c r="B72" i="2" l="1"/>
  <c r="B59" i="2"/>
  <c r="B44" i="2"/>
  <c r="B36" i="2"/>
  <c r="B26" i="2"/>
  <c r="C10" i="2" l="1"/>
  <c r="D71" i="2" l="1"/>
  <c r="D70" i="2"/>
  <c r="D69" i="2"/>
  <c r="D68" i="2"/>
  <c r="D67" i="2"/>
  <c r="D66" i="2"/>
  <c r="D65" i="2"/>
  <c r="D64" i="2"/>
  <c r="C58" i="2"/>
  <c r="C57" i="2"/>
  <c r="C56" i="2"/>
  <c r="C55" i="2"/>
  <c r="C54" i="2"/>
  <c r="C53" i="2"/>
  <c r="C52" i="2"/>
  <c r="C51" i="2"/>
  <c r="C50" i="2"/>
  <c r="C49" i="2"/>
  <c r="C48" i="2"/>
  <c r="C43" i="2"/>
  <c r="C42" i="2"/>
  <c r="C41" i="2"/>
  <c r="C40" i="2"/>
  <c r="C35" i="2"/>
  <c r="C34" i="2"/>
  <c r="C33" i="2"/>
  <c r="C32" i="2"/>
  <c r="C31" i="2"/>
  <c r="C30" i="2"/>
  <c r="D25" i="2"/>
  <c r="D24" i="2"/>
  <c r="D23" i="2"/>
  <c r="D22" i="2"/>
  <c r="D21" i="2"/>
  <c r="D20" i="2"/>
  <c r="D19" i="2"/>
  <c r="D18" i="2"/>
  <c r="C12" i="2"/>
  <c r="C11" i="2"/>
  <c r="C9" i="2"/>
  <c r="C8" i="2"/>
  <c r="C7" i="2"/>
  <c r="C6" i="2"/>
  <c r="B13" i="2" l="1"/>
  <c r="B74" i="2" s="1"/>
</calcChain>
</file>

<file path=xl/sharedStrings.xml><?xml version="1.0" encoding="utf-8"?>
<sst xmlns="http://schemas.openxmlformats.org/spreadsheetml/2006/main" count="86" uniqueCount="58">
  <si>
    <t>Международные, за пределами РФ (сертификат)</t>
  </si>
  <si>
    <t>Доклады на научных конференциях, конкурсах по проектной и исследовательской деятельности и т.п. (очное участие)</t>
  </si>
  <si>
    <t>Количество</t>
  </si>
  <si>
    <t>Балл</t>
  </si>
  <si>
    <t>Ссылка на сертификаты</t>
  </si>
  <si>
    <t>Международные, за пределами РС (Я) (сертификат)</t>
  </si>
  <si>
    <t>Международные на территории РС (Я) (сертификат)</t>
  </si>
  <si>
    <t>Всероссийские по перечню конкурсных мероприятий Министерства просвещения РФ</t>
  </si>
  <si>
    <t>Всероссийские иные</t>
  </si>
  <si>
    <t>Республиканские</t>
  </si>
  <si>
    <t>Муниципальные, региональные*</t>
  </si>
  <si>
    <t>Научные публикации</t>
  </si>
  <si>
    <t>Рецензируемые</t>
  </si>
  <si>
    <t>Нерецензируемые</t>
  </si>
  <si>
    <t>Цитируемые Web of Science, Scopus</t>
  </si>
  <si>
    <t>-</t>
  </si>
  <si>
    <t>Из перечня ВАК</t>
  </si>
  <si>
    <t>Международные, за пределами РФ</t>
  </si>
  <si>
    <t>Международные, за пределами РС (Я)</t>
  </si>
  <si>
    <t>Международные на территории РС (Я)</t>
  </si>
  <si>
    <t>Всероссийские</t>
  </si>
  <si>
    <t>Региональные</t>
  </si>
  <si>
    <t>Гранты по НИР, выигранные школьниками</t>
  </si>
  <si>
    <t>Охранные документы, полученные школьниками на объекты интеллектуальной собственности</t>
  </si>
  <si>
    <t>Патент на изобретение</t>
  </si>
  <si>
    <t>Полезная модель</t>
  </si>
  <si>
    <t>Свидетельство о регистрации компьютерной программы, алгоритмов и т.п.</t>
  </si>
  <si>
    <t>Ноу-хау</t>
  </si>
  <si>
    <t>Награда (приз, диплом) за результаты научной работы (очное участие)</t>
  </si>
  <si>
    <t>Международная, за пределами РФ (диплом)</t>
  </si>
  <si>
    <t>Международная, за пределами РФ (номинация)</t>
  </si>
  <si>
    <t>Международная, за пределами РС (Я) (диплом)</t>
  </si>
  <si>
    <t>Международная, за пределами РС (Я) (номинация)</t>
  </si>
  <si>
    <t>Международная на территории РС (Я) (диплом)</t>
  </si>
  <si>
    <t>Международная на территории РС (Я) (номинация)</t>
  </si>
  <si>
    <t>Всероссийская по перечню конкурсных мероприятий Министерства просвещения РФ (диплом)</t>
  </si>
  <si>
    <t>Всероссийская по перечню конкурсных мероприятий Министерства просвещения РФ (номинация)</t>
  </si>
  <si>
    <t>Всероссийские иные (диплом)</t>
  </si>
  <si>
    <t>Всероссийские иные (номинация)</t>
  </si>
  <si>
    <t>Республиканская*</t>
  </si>
  <si>
    <t>Олимпиады (очное участие)</t>
  </si>
  <si>
    <t>Победитель</t>
  </si>
  <si>
    <t>Призер</t>
  </si>
  <si>
    <t>Международная олимпиада школьников</t>
  </si>
  <si>
    <t>Международная олимпиада Туймаада</t>
  </si>
  <si>
    <t>Всероссийская олимпиада школьников по общеобразовательным предметам (заключительный этап)</t>
  </si>
  <si>
    <t>Всероссийская олимпиада школьников по общеобразовательным предметам (региональный этап)</t>
  </si>
  <si>
    <t>Всероссийская олимпиада школьников по общеобразовательным предметам (муниципальный этап)</t>
  </si>
  <si>
    <t>Олимпиада школьников под эгидой Союза ректоров Российской Федерации вошедших в Перечень, утвержденный Министерством Просвещения Российской Федерации
 1 уровня</t>
  </si>
  <si>
    <t>2 уровня</t>
  </si>
  <si>
    <t>3 уровня</t>
  </si>
  <si>
    <t>ИТОГО</t>
  </si>
  <si>
    <t>ОБЩИЙ БАЛЛ</t>
  </si>
  <si>
    <t>ФИО</t>
  </si>
  <si>
    <t>Класс</t>
  </si>
  <si>
    <t>Школа</t>
  </si>
  <si>
    <t>Дата рождения</t>
  </si>
  <si>
    <t>Ссылка на видео: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</si>
</sst>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i/>
      <sz val="1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D9EAD3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/>
    <xf numFmtId="0" fontId="4" fillId="3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locked="0"/>
    </xf>
    <xf numFmtId="0" fontId="9" fillId="6" borderId="5" xfId="0" applyFont="1" applyFill="1" applyBorder="1" applyAlignment="1" applyProtection="1">
      <protection hidden="1"/>
    </xf>
    <xf numFmtId="0" fontId="9" fillId="6" borderId="6" xfId="0" applyFont="1" applyFill="1" applyBorder="1" applyAlignment="1" applyProtection="1">
      <protection hidden="1"/>
    </xf>
    <xf numFmtId="0" fontId="4" fillId="3" borderId="7" xfId="0" applyFont="1" applyFill="1" applyBorder="1" applyAlignment="1">
      <alignment horizontal="center"/>
    </xf>
    <xf numFmtId="0" fontId="10" fillId="7" borderId="8" xfId="0" applyFont="1" applyFill="1" applyBorder="1" applyAlignment="1"/>
    <xf numFmtId="0" fontId="10" fillId="7" borderId="9" xfId="0" applyFont="1" applyFill="1" applyBorder="1" applyAlignment="1"/>
    <xf numFmtId="0" fontId="10" fillId="7" borderId="10" xfId="0" applyFont="1" applyFill="1" applyBorder="1" applyAlignment="1"/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/>
    <xf numFmtId="0" fontId="4" fillId="3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top" wrapText="1"/>
    </xf>
    <xf numFmtId="0" fontId="2" fillId="0" borderId="17" xfId="0" applyFont="1" applyBorder="1" applyAlignment="1" applyProtection="1">
      <alignment horizontal="center"/>
      <protection locked="0"/>
    </xf>
    <xf numFmtId="0" fontId="5" fillId="4" borderId="18" xfId="0" applyFont="1" applyFill="1" applyBorder="1" applyAlignment="1">
      <alignment horizontal="left" vertical="top" wrapText="1"/>
    </xf>
    <xf numFmtId="0" fontId="2" fillId="0" borderId="19" xfId="0" applyFont="1" applyBorder="1" applyAlignment="1" applyProtection="1">
      <alignment horizontal="center"/>
      <protection locked="0"/>
    </xf>
    <xf numFmtId="0" fontId="8" fillId="8" borderId="11" xfId="0" applyFont="1" applyFill="1" applyBorder="1" applyAlignment="1">
      <alignment horizontal="left" vertical="top" wrapText="1"/>
    </xf>
    <xf numFmtId="0" fontId="4" fillId="3" borderId="17" xfId="0" applyFont="1" applyFill="1" applyBorder="1" applyAlignment="1"/>
    <xf numFmtId="0" fontId="5" fillId="4" borderId="16" xfId="0" applyFont="1" applyFill="1" applyBorder="1" applyAlignment="1">
      <alignment horizontal="left" vertical="top"/>
    </xf>
    <xf numFmtId="0" fontId="1" fillId="0" borderId="17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6" fillId="0" borderId="16" xfId="0" applyFont="1" applyBorder="1" applyAlignment="1">
      <alignment horizontal="left" vertical="top"/>
    </xf>
    <xf numFmtId="0" fontId="4" fillId="3" borderId="17" xfId="0" applyFont="1" applyFill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5" fillId="4" borderId="18" xfId="0" applyFont="1" applyFill="1" applyBorder="1" applyAlignment="1">
      <alignment horizontal="left" vertical="top"/>
    </xf>
    <xf numFmtId="0" fontId="7" fillId="0" borderId="19" xfId="0" applyFont="1" applyBorder="1" applyAlignment="1" applyProtection="1">
      <alignment horizontal="center"/>
      <protection locked="0"/>
    </xf>
    <xf numFmtId="0" fontId="2" fillId="0" borderId="16" xfId="0" applyFont="1" applyBorder="1"/>
    <xf numFmtId="0" fontId="1" fillId="0" borderId="16" xfId="0" applyFont="1" applyBorder="1"/>
    <xf numFmtId="0" fontId="1" fillId="0" borderId="26" xfId="0" applyFont="1" applyBorder="1"/>
    <xf numFmtId="0" fontId="11" fillId="4" borderId="16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3" xfId="0" applyFont="1" applyBorder="1"/>
    <xf numFmtId="0" fontId="1" fillId="0" borderId="25" xfId="0" applyFont="1" applyBorder="1"/>
    <xf numFmtId="0" fontId="2" fillId="0" borderId="27" xfId="0" applyFont="1" applyBorder="1"/>
    <xf numFmtId="0" fontId="3" fillId="0" borderId="1" xfId="0" applyFont="1" applyBorder="1" applyAlignment="1"/>
    <xf numFmtId="0" fontId="2" fillId="0" borderId="26" xfId="0" applyFont="1" applyBorder="1"/>
    <xf numFmtId="0" fontId="3" fillId="2" borderId="8" xfId="0" applyFont="1" applyFill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5" borderId="20" xfId="0" applyFont="1" applyFill="1" applyBorder="1" applyAlignment="1" applyProtection="1">
      <alignment horizontal="center"/>
      <protection hidden="1"/>
    </xf>
    <xf numFmtId="0" fontId="0" fillId="5" borderId="21" xfId="0" applyFont="1" applyFill="1" applyBorder="1" applyAlignment="1" applyProtection="1">
      <alignment horizontal="center"/>
      <protection hidden="1"/>
    </xf>
    <xf numFmtId="0" fontId="0" fillId="5" borderId="22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center" vertical="top"/>
      <protection hidden="1"/>
    </xf>
    <xf numFmtId="0" fontId="6" fillId="5" borderId="13" xfId="0" applyFont="1" applyFill="1" applyBorder="1" applyAlignment="1" applyProtection="1">
      <alignment horizontal="center" vertical="top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Alignment="1" applyProtection="1">
      <alignment horizontal="center"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/>
      <protection hidden="1"/>
    </xf>
    <xf numFmtId="0" fontId="2" fillId="5" borderId="21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>
      <alignment horizontal="left" vertical="top"/>
    </xf>
    <xf numFmtId="0" fontId="2" fillId="0" borderId="24" xfId="0" applyFont="1" applyBorder="1"/>
    <xf numFmtId="0" fontId="2" fillId="0" borderId="28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4"/>
  <sheetViews>
    <sheetView topLeftCell="A43" workbookViewId="0">
      <selection activeCell="B67" sqref="B67"/>
    </sheetView>
  </sheetViews>
  <sheetFormatPr defaultColWidth="14.42578125" defaultRowHeight="15.75" customHeight="1" x14ac:dyDescent="0.2"/>
  <cols>
    <col min="1" max="1" width="72.28515625" customWidth="1"/>
    <col min="2" max="2" width="17.28515625" customWidth="1"/>
    <col min="3" max="3" width="19.85546875" customWidth="1"/>
    <col min="4" max="5" width="24.42578125" customWidth="1"/>
  </cols>
  <sheetData>
    <row r="1" spans="1:5" ht="15.75" customHeight="1" x14ac:dyDescent="0.2">
      <c r="A1" s="25" t="s">
        <v>53</v>
      </c>
      <c r="B1" s="26" t="s">
        <v>55</v>
      </c>
      <c r="C1" s="26" t="s">
        <v>54</v>
      </c>
      <c r="D1" s="27" t="s">
        <v>56</v>
      </c>
    </row>
    <row r="2" spans="1:5" ht="15.75" customHeight="1" thickBot="1" x14ac:dyDescent="0.25">
      <c r="A2" s="28"/>
      <c r="B2" s="29"/>
      <c r="C2" s="29"/>
      <c r="D2" s="30"/>
    </row>
    <row r="3" spans="1:5" ht="15.75" customHeight="1" thickBot="1" x14ac:dyDescent="0.25">
      <c r="A3" s="52"/>
      <c r="B3" s="52"/>
      <c r="C3" s="52"/>
      <c r="D3" s="52"/>
    </row>
    <row r="4" spans="1:5" ht="12.75" x14ac:dyDescent="0.2">
      <c r="A4" s="62" t="s">
        <v>1</v>
      </c>
      <c r="B4" s="63"/>
      <c r="C4" s="63"/>
      <c r="D4" s="64"/>
    </row>
    <row r="5" spans="1:5" ht="12.75" x14ac:dyDescent="0.2">
      <c r="A5" s="31"/>
      <c r="B5" s="24" t="s">
        <v>2</v>
      </c>
      <c r="C5" s="24" t="s">
        <v>3</v>
      </c>
      <c r="D5" s="32" t="s">
        <v>4</v>
      </c>
    </row>
    <row r="6" spans="1:5" ht="12.75" x14ac:dyDescent="0.2">
      <c r="A6" s="33" t="s">
        <v>0</v>
      </c>
      <c r="B6" s="10"/>
      <c r="C6" s="15">
        <f>50*B6</f>
        <v>0</v>
      </c>
      <c r="D6" s="34"/>
    </row>
    <row r="7" spans="1:5" ht="12.75" x14ac:dyDescent="0.2">
      <c r="A7" s="33" t="s">
        <v>5</v>
      </c>
      <c r="B7" s="10"/>
      <c r="C7" s="15">
        <f>30*B7</f>
        <v>0</v>
      </c>
      <c r="D7" s="34"/>
    </row>
    <row r="8" spans="1:5" ht="12.75" x14ac:dyDescent="0.2">
      <c r="A8" s="33" t="s">
        <v>6</v>
      </c>
      <c r="B8" s="10"/>
      <c r="C8" s="15">
        <f t="shared" ref="C8:C9" si="0">20*B8</f>
        <v>0</v>
      </c>
      <c r="D8" s="34"/>
    </row>
    <row r="9" spans="1:5" ht="25.5" x14ac:dyDescent="0.2">
      <c r="A9" s="33" t="s">
        <v>7</v>
      </c>
      <c r="B9" s="10"/>
      <c r="C9" s="15">
        <f t="shared" si="0"/>
        <v>0</v>
      </c>
      <c r="D9" s="34"/>
    </row>
    <row r="10" spans="1:5" ht="12.75" x14ac:dyDescent="0.2">
      <c r="A10" s="33" t="s">
        <v>8</v>
      </c>
      <c r="B10" s="10"/>
      <c r="C10" s="15">
        <f>15*B10</f>
        <v>0</v>
      </c>
      <c r="D10" s="34"/>
    </row>
    <row r="11" spans="1:5" ht="12.75" x14ac:dyDescent="0.2">
      <c r="A11" s="33" t="s">
        <v>9</v>
      </c>
      <c r="B11" s="10"/>
      <c r="C11" s="15">
        <f>10*B11</f>
        <v>0</v>
      </c>
      <c r="D11" s="34"/>
    </row>
    <row r="12" spans="1:5" ht="12.75" x14ac:dyDescent="0.2">
      <c r="A12" s="35" t="s">
        <v>10</v>
      </c>
      <c r="B12" s="16"/>
      <c r="C12" s="17">
        <f>5*B12</f>
        <v>0</v>
      </c>
      <c r="D12" s="36"/>
    </row>
    <row r="13" spans="1:5" ht="13.5" thickBot="1" x14ac:dyDescent="0.25">
      <c r="A13" s="37" t="s">
        <v>51</v>
      </c>
      <c r="B13" s="65">
        <f>SUM(C6:C12)</f>
        <v>0</v>
      </c>
      <c r="C13" s="66"/>
      <c r="D13" s="67"/>
    </row>
    <row r="14" spans="1:5" ht="15.75" customHeight="1" thickBot="1" x14ac:dyDescent="0.25">
      <c r="A14" s="52"/>
      <c r="B14" s="52"/>
      <c r="C14" s="52"/>
      <c r="D14" s="52"/>
    </row>
    <row r="15" spans="1:5" ht="12.75" x14ac:dyDescent="0.2">
      <c r="A15" s="53" t="s">
        <v>11</v>
      </c>
      <c r="B15" s="54"/>
      <c r="C15" s="54"/>
      <c r="D15" s="54"/>
      <c r="E15" s="55"/>
    </row>
    <row r="16" spans="1:5" ht="12.75" x14ac:dyDescent="0.2">
      <c r="A16" s="58"/>
      <c r="B16" s="56" t="s">
        <v>2</v>
      </c>
      <c r="C16" s="57"/>
      <c r="D16" s="60"/>
      <c r="E16" s="61"/>
    </row>
    <row r="17" spans="1:5" ht="12.75" x14ac:dyDescent="0.2">
      <c r="A17" s="59"/>
      <c r="B17" s="1" t="s">
        <v>12</v>
      </c>
      <c r="C17" s="1" t="s">
        <v>13</v>
      </c>
      <c r="D17" s="1" t="s">
        <v>3</v>
      </c>
      <c r="E17" s="38" t="s">
        <v>4</v>
      </c>
    </row>
    <row r="18" spans="1:5" ht="12.75" x14ac:dyDescent="0.2">
      <c r="A18" s="39" t="s">
        <v>14</v>
      </c>
      <c r="B18" s="11"/>
      <c r="C18" s="2" t="s">
        <v>15</v>
      </c>
      <c r="D18" s="15">
        <f>(100*B18)</f>
        <v>0</v>
      </c>
      <c r="E18" s="40"/>
    </row>
    <row r="19" spans="1:5" ht="12.75" x14ac:dyDescent="0.2">
      <c r="A19" s="39" t="s">
        <v>16</v>
      </c>
      <c r="B19" s="11"/>
      <c r="C19" s="2" t="s">
        <v>15</v>
      </c>
      <c r="D19" s="15">
        <f>60*B19</f>
        <v>0</v>
      </c>
      <c r="E19" s="40"/>
    </row>
    <row r="20" spans="1:5" ht="12.75" x14ac:dyDescent="0.2">
      <c r="A20" s="39" t="s">
        <v>17</v>
      </c>
      <c r="B20" s="11"/>
      <c r="C20" s="11"/>
      <c r="D20" s="15">
        <f>(40*B20)+(15*C20)</f>
        <v>0</v>
      </c>
      <c r="E20" s="40"/>
    </row>
    <row r="21" spans="1:5" ht="12.75" x14ac:dyDescent="0.2">
      <c r="A21" s="39" t="s">
        <v>18</v>
      </c>
      <c r="B21" s="11"/>
      <c r="C21" s="11"/>
      <c r="D21" s="15">
        <f>(25*B21)+(10*C21)</f>
        <v>0</v>
      </c>
      <c r="E21" s="40"/>
    </row>
    <row r="22" spans="1:5" ht="12.75" x14ac:dyDescent="0.2">
      <c r="A22" s="39" t="s">
        <v>19</v>
      </c>
      <c r="B22" s="11"/>
      <c r="C22" s="11"/>
      <c r="D22" s="15">
        <f>(20*B22)+(8*C22)</f>
        <v>0</v>
      </c>
      <c r="E22" s="40"/>
    </row>
    <row r="23" spans="1:5" ht="12.75" x14ac:dyDescent="0.2">
      <c r="A23" s="39" t="s">
        <v>20</v>
      </c>
      <c r="B23" s="11"/>
      <c r="C23" s="11"/>
      <c r="D23" s="15">
        <f>(20*B23)+(7*C23)</f>
        <v>0</v>
      </c>
      <c r="E23" s="40"/>
    </row>
    <row r="24" spans="1:5" ht="12.75" x14ac:dyDescent="0.2">
      <c r="A24" s="39" t="s">
        <v>21</v>
      </c>
      <c r="B24" s="11"/>
      <c r="C24" s="11"/>
      <c r="D24" s="15">
        <f>(10*B24)+(6*C24)</f>
        <v>0</v>
      </c>
      <c r="E24" s="40"/>
    </row>
    <row r="25" spans="1:5" ht="12.75" x14ac:dyDescent="0.2">
      <c r="A25" s="39" t="s">
        <v>9</v>
      </c>
      <c r="B25" s="18"/>
      <c r="C25" s="18"/>
      <c r="D25" s="17">
        <f>(10*B25)+(4*C25)</f>
        <v>0</v>
      </c>
      <c r="E25" s="41"/>
    </row>
    <row r="26" spans="1:5" ht="13.5" thickBot="1" x14ac:dyDescent="0.25">
      <c r="A26" s="37" t="s">
        <v>51</v>
      </c>
      <c r="B26" s="71">
        <f>SUM(D18:D25)</f>
        <v>0</v>
      </c>
      <c r="C26" s="71"/>
      <c r="D26" s="71"/>
      <c r="E26" s="72"/>
    </row>
    <row r="27" spans="1:5" ht="15.75" customHeight="1" thickBot="1" x14ac:dyDescent="0.25">
      <c r="A27" s="52"/>
      <c r="B27" s="52"/>
      <c r="C27" s="52"/>
      <c r="D27" s="52"/>
    </row>
    <row r="28" spans="1:5" ht="12.75" x14ac:dyDescent="0.2">
      <c r="A28" s="79" t="s">
        <v>22</v>
      </c>
      <c r="B28" s="80"/>
      <c r="C28" s="80"/>
      <c r="D28" s="81"/>
      <c r="E28" s="3"/>
    </row>
    <row r="29" spans="1:5" ht="12.75" x14ac:dyDescent="0.2">
      <c r="A29" s="42"/>
      <c r="B29" s="1" t="s">
        <v>2</v>
      </c>
      <c r="C29" s="1" t="s">
        <v>3</v>
      </c>
      <c r="D29" s="43" t="s">
        <v>4</v>
      </c>
      <c r="E29" s="4"/>
    </row>
    <row r="30" spans="1:5" ht="12.75" x14ac:dyDescent="0.2">
      <c r="A30" s="39" t="s">
        <v>17</v>
      </c>
      <c r="B30" s="12"/>
      <c r="C30" s="14">
        <f>70*B30</f>
        <v>0</v>
      </c>
      <c r="D30" s="44"/>
      <c r="E30" s="4"/>
    </row>
    <row r="31" spans="1:5" ht="12.75" x14ac:dyDescent="0.2">
      <c r="A31" s="39" t="s">
        <v>18</v>
      </c>
      <c r="B31" s="12"/>
      <c r="C31" s="14">
        <f>55*B31</f>
        <v>0</v>
      </c>
      <c r="D31" s="44"/>
      <c r="E31" s="4"/>
    </row>
    <row r="32" spans="1:5" ht="12.75" x14ac:dyDescent="0.2">
      <c r="A32" s="39" t="s">
        <v>19</v>
      </c>
      <c r="B32" s="12"/>
      <c r="C32" s="14">
        <f t="shared" ref="C32:C33" si="1">30*B32</f>
        <v>0</v>
      </c>
      <c r="D32" s="44"/>
      <c r="E32" s="4"/>
    </row>
    <row r="33" spans="1:5" ht="12.75" x14ac:dyDescent="0.2">
      <c r="A33" s="39" t="s">
        <v>20</v>
      </c>
      <c r="B33" s="12"/>
      <c r="C33" s="14">
        <f t="shared" si="1"/>
        <v>0</v>
      </c>
      <c r="D33" s="44"/>
      <c r="E33" s="4"/>
    </row>
    <row r="34" spans="1:5" ht="12.75" x14ac:dyDescent="0.2">
      <c r="A34" s="39" t="s">
        <v>21</v>
      </c>
      <c r="B34" s="12"/>
      <c r="C34" s="14">
        <f>20*B34</f>
        <v>0</v>
      </c>
      <c r="D34" s="44"/>
      <c r="E34" s="4"/>
    </row>
    <row r="35" spans="1:5" ht="12.75" x14ac:dyDescent="0.2">
      <c r="A35" s="45" t="s">
        <v>9</v>
      </c>
      <c r="B35" s="19"/>
      <c r="C35" s="20">
        <f>15*B35</f>
        <v>0</v>
      </c>
      <c r="D35" s="46"/>
      <c r="E35" s="4"/>
    </row>
    <row r="36" spans="1:5" ht="13.5" thickBot="1" x14ac:dyDescent="0.25">
      <c r="A36" s="37" t="s">
        <v>51</v>
      </c>
      <c r="B36" s="73">
        <f>SUM(C30:C35)</f>
        <v>0</v>
      </c>
      <c r="C36" s="74"/>
      <c r="D36" s="75"/>
      <c r="E36" s="4"/>
    </row>
    <row r="37" spans="1:5" ht="15.75" customHeight="1" thickBot="1" x14ac:dyDescent="0.25">
      <c r="A37" s="52"/>
      <c r="B37" s="52"/>
      <c r="C37" s="52"/>
      <c r="D37" s="52"/>
    </row>
    <row r="38" spans="1:5" ht="12.75" x14ac:dyDescent="0.2">
      <c r="A38" s="79" t="s">
        <v>23</v>
      </c>
      <c r="B38" s="80"/>
      <c r="C38" s="80"/>
      <c r="D38" s="81"/>
      <c r="E38" s="3"/>
    </row>
    <row r="39" spans="1:5" ht="12.75" x14ac:dyDescent="0.2">
      <c r="A39" s="47"/>
      <c r="B39" s="1" t="s">
        <v>2</v>
      </c>
      <c r="C39" s="1" t="s">
        <v>3</v>
      </c>
      <c r="D39" s="43" t="s">
        <v>4</v>
      </c>
      <c r="E39" s="4"/>
    </row>
    <row r="40" spans="1:5" ht="12.75" x14ac:dyDescent="0.2">
      <c r="A40" s="39" t="s">
        <v>24</v>
      </c>
      <c r="B40" s="12"/>
      <c r="C40" s="14">
        <f>100*B40</f>
        <v>0</v>
      </c>
      <c r="D40" s="44"/>
      <c r="E40" s="4"/>
    </row>
    <row r="41" spans="1:5" ht="12.75" x14ac:dyDescent="0.2">
      <c r="A41" s="39" t="s">
        <v>25</v>
      </c>
      <c r="B41" s="12"/>
      <c r="C41" s="14">
        <f>80*B41</f>
        <v>0</v>
      </c>
      <c r="D41" s="44"/>
      <c r="E41" s="4"/>
    </row>
    <row r="42" spans="1:5" ht="12.75" x14ac:dyDescent="0.2">
      <c r="A42" s="39" t="s">
        <v>26</v>
      </c>
      <c r="B42" s="12"/>
      <c r="C42" s="14">
        <f>40*B42</f>
        <v>0</v>
      </c>
      <c r="D42" s="44"/>
      <c r="E42" s="4"/>
    </row>
    <row r="43" spans="1:5" ht="12.75" x14ac:dyDescent="0.2">
      <c r="A43" s="39" t="s">
        <v>27</v>
      </c>
      <c r="B43" s="16"/>
      <c r="C43" s="17">
        <f>10*B43</f>
        <v>0</v>
      </c>
      <c r="D43" s="36"/>
    </row>
    <row r="44" spans="1:5" ht="13.5" thickBot="1" x14ac:dyDescent="0.25">
      <c r="A44" s="37" t="s">
        <v>51</v>
      </c>
      <c r="B44" s="76">
        <f>SUM(C40:C43)</f>
        <v>0</v>
      </c>
      <c r="C44" s="77"/>
      <c r="D44" s="78"/>
    </row>
    <row r="45" spans="1:5" ht="15.75" customHeight="1" thickBot="1" x14ac:dyDescent="0.25">
      <c r="A45" s="52"/>
      <c r="B45" s="52"/>
      <c r="C45" s="52"/>
      <c r="D45" s="52"/>
    </row>
    <row r="46" spans="1:5" ht="12.75" x14ac:dyDescent="0.2">
      <c r="A46" s="79" t="s">
        <v>28</v>
      </c>
      <c r="B46" s="80"/>
      <c r="C46" s="80"/>
      <c r="D46" s="81"/>
      <c r="E46" s="5"/>
    </row>
    <row r="47" spans="1:5" ht="12.75" x14ac:dyDescent="0.2">
      <c r="A47" s="48"/>
      <c r="B47" s="1" t="s">
        <v>2</v>
      </c>
      <c r="C47" s="1" t="s">
        <v>3</v>
      </c>
      <c r="D47" s="43" t="s">
        <v>4</v>
      </c>
    </row>
    <row r="48" spans="1:5" ht="12.75" x14ac:dyDescent="0.2">
      <c r="A48" s="39" t="s">
        <v>29</v>
      </c>
      <c r="B48" s="12"/>
      <c r="C48" s="14">
        <f>100*B48</f>
        <v>0</v>
      </c>
      <c r="D48" s="44"/>
      <c r="E48" s="4"/>
    </row>
    <row r="49" spans="1:6" ht="12.75" x14ac:dyDescent="0.2">
      <c r="A49" s="39" t="s">
        <v>30</v>
      </c>
      <c r="B49" s="12"/>
      <c r="C49" s="14">
        <f>80*B49</f>
        <v>0</v>
      </c>
      <c r="D49" s="44"/>
      <c r="E49" s="4"/>
    </row>
    <row r="50" spans="1:6" ht="12.75" x14ac:dyDescent="0.2">
      <c r="A50" s="39" t="s">
        <v>31</v>
      </c>
      <c r="B50" s="12"/>
      <c r="C50" s="14">
        <f>75*B50</f>
        <v>0</v>
      </c>
      <c r="D50" s="44"/>
      <c r="E50" s="4"/>
    </row>
    <row r="51" spans="1:6" ht="12.75" x14ac:dyDescent="0.2">
      <c r="A51" s="39" t="s">
        <v>32</v>
      </c>
      <c r="B51" s="12"/>
      <c r="C51" s="14">
        <f>60*B51</f>
        <v>0</v>
      </c>
      <c r="D51" s="44"/>
      <c r="E51" s="4"/>
    </row>
    <row r="52" spans="1:6" ht="12.75" x14ac:dyDescent="0.2">
      <c r="A52" s="39" t="s">
        <v>33</v>
      </c>
      <c r="B52" s="12"/>
      <c r="C52" s="14">
        <f>50*B52</f>
        <v>0</v>
      </c>
      <c r="D52" s="44"/>
      <c r="E52" s="4"/>
    </row>
    <row r="53" spans="1:6" ht="12.75" x14ac:dyDescent="0.2">
      <c r="A53" s="39" t="s">
        <v>34</v>
      </c>
      <c r="B53" s="12"/>
      <c r="C53" s="14">
        <f>40*B53</f>
        <v>0</v>
      </c>
      <c r="D53" s="44"/>
      <c r="E53" s="4"/>
    </row>
    <row r="54" spans="1:6" ht="25.5" x14ac:dyDescent="0.2">
      <c r="A54" s="33" t="s">
        <v>35</v>
      </c>
      <c r="B54" s="12"/>
      <c r="C54" s="14">
        <f>50*B54</f>
        <v>0</v>
      </c>
      <c r="D54" s="44"/>
      <c r="E54" s="4"/>
    </row>
    <row r="55" spans="1:6" ht="25.5" x14ac:dyDescent="0.2">
      <c r="A55" s="33" t="s">
        <v>36</v>
      </c>
      <c r="B55" s="12"/>
      <c r="C55" s="14">
        <f>40*B55</f>
        <v>0</v>
      </c>
      <c r="D55" s="44"/>
      <c r="E55" s="4"/>
    </row>
    <row r="56" spans="1:6" ht="12.75" x14ac:dyDescent="0.2">
      <c r="A56" s="39" t="s">
        <v>37</v>
      </c>
      <c r="B56" s="12"/>
      <c r="C56" s="14">
        <f>30*B56</f>
        <v>0</v>
      </c>
      <c r="D56" s="44"/>
      <c r="E56" s="4"/>
    </row>
    <row r="57" spans="1:6" ht="12.75" x14ac:dyDescent="0.2">
      <c r="A57" s="39" t="s">
        <v>38</v>
      </c>
      <c r="B57" s="12"/>
      <c r="C57" s="14">
        <f t="shared" ref="C57:C58" si="2">20*B57</f>
        <v>0</v>
      </c>
      <c r="D57" s="44"/>
      <c r="E57" s="4"/>
    </row>
    <row r="58" spans="1:6" ht="12.75" x14ac:dyDescent="0.2">
      <c r="A58" s="45" t="s">
        <v>39</v>
      </c>
      <c r="B58" s="19"/>
      <c r="C58" s="20">
        <f t="shared" si="2"/>
        <v>0</v>
      </c>
      <c r="D58" s="46"/>
      <c r="E58" s="4"/>
    </row>
    <row r="59" spans="1:6" ht="13.5" thickBot="1" x14ac:dyDescent="0.25">
      <c r="A59" s="37" t="s">
        <v>51</v>
      </c>
      <c r="B59" s="73">
        <f>SUM(C48:C58)</f>
        <v>0</v>
      </c>
      <c r="C59" s="74"/>
      <c r="D59" s="75"/>
      <c r="E59" s="4"/>
    </row>
    <row r="60" spans="1:6" ht="15.75" customHeight="1" thickBot="1" x14ac:dyDescent="0.25">
      <c r="A60" s="52"/>
      <c r="B60" s="52"/>
      <c r="C60" s="52"/>
      <c r="D60" s="52"/>
    </row>
    <row r="61" spans="1:6" ht="12.75" x14ac:dyDescent="0.2">
      <c r="A61" s="79" t="s">
        <v>40</v>
      </c>
      <c r="B61" s="80"/>
      <c r="C61" s="80"/>
      <c r="D61" s="80"/>
      <c r="E61" s="81"/>
    </row>
    <row r="62" spans="1:6" ht="12.75" x14ac:dyDescent="0.2">
      <c r="A62" s="58"/>
      <c r="B62" s="56" t="s">
        <v>2</v>
      </c>
      <c r="C62" s="57"/>
      <c r="D62" s="6"/>
      <c r="E62" s="49"/>
    </row>
    <row r="63" spans="1:6" ht="12.75" x14ac:dyDescent="0.2">
      <c r="A63" s="59"/>
      <c r="B63" s="7" t="s">
        <v>41</v>
      </c>
      <c r="C63" s="7" t="s">
        <v>42</v>
      </c>
      <c r="D63" s="7" t="s">
        <v>3</v>
      </c>
      <c r="E63" s="38" t="s">
        <v>4</v>
      </c>
      <c r="F63" s="4"/>
    </row>
    <row r="64" spans="1:6" ht="12.75" x14ac:dyDescent="0.2">
      <c r="A64" s="50" t="s">
        <v>43</v>
      </c>
      <c r="B64" s="12"/>
      <c r="C64" s="13"/>
      <c r="D64" s="14">
        <f>(100*B64)+(80*C64)</f>
        <v>0</v>
      </c>
      <c r="E64" s="44"/>
      <c r="F64" s="4"/>
    </row>
    <row r="65" spans="1:6" ht="12.75" x14ac:dyDescent="0.2">
      <c r="A65" s="50" t="s">
        <v>44</v>
      </c>
      <c r="B65" s="12"/>
      <c r="C65" s="13"/>
      <c r="D65" s="14">
        <f t="shared" ref="D65:D66" si="3">(80*B65)+(60*C65)</f>
        <v>0</v>
      </c>
      <c r="E65" s="44"/>
      <c r="F65" s="4"/>
    </row>
    <row r="66" spans="1:6" ht="25.5" x14ac:dyDescent="0.2">
      <c r="A66" s="50" t="s">
        <v>45</v>
      </c>
      <c r="B66" s="12"/>
      <c r="C66" s="13"/>
      <c r="D66" s="14">
        <f t="shared" si="3"/>
        <v>0</v>
      </c>
      <c r="E66" s="44"/>
      <c r="F66" s="4"/>
    </row>
    <row r="67" spans="1:6" ht="25.5" x14ac:dyDescent="0.2">
      <c r="A67" s="50" t="s">
        <v>46</v>
      </c>
      <c r="B67" s="12"/>
      <c r="C67" s="13"/>
      <c r="D67" s="14">
        <f>(50*B67)+(30*C67)</f>
        <v>0</v>
      </c>
      <c r="E67" s="44"/>
      <c r="F67" s="4"/>
    </row>
    <row r="68" spans="1:6" ht="25.5" x14ac:dyDescent="0.2">
      <c r="A68" s="50" t="s">
        <v>47</v>
      </c>
      <c r="B68" s="12"/>
      <c r="C68" s="13"/>
      <c r="D68" s="14">
        <f>(5*B68)+(3*C68)</f>
        <v>0</v>
      </c>
      <c r="E68" s="44"/>
      <c r="F68" s="4"/>
    </row>
    <row r="69" spans="1:6" ht="51" x14ac:dyDescent="0.2">
      <c r="A69" s="50" t="s">
        <v>48</v>
      </c>
      <c r="B69" s="12"/>
      <c r="C69" s="13"/>
      <c r="D69" s="14">
        <f>(50*B69)+(30*C69)</f>
        <v>0</v>
      </c>
      <c r="E69" s="44"/>
      <c r="F69" s="8"/>
    </row>
    <row r="70" spans="1:6" ht="12.75" x14ac:dyDescent="0.2">
      <c r="A70" s="50" t="s">
        <v>49</v>
      </c>
      <c r="B70" s="12"/>
      <c r="C70" s="13"/>
      <c r="D70" s="14">
        <f>(20*B70)+(10*C70)</f>
        <v>0</v>
      </c>
      <c r="E70" s="44"/>
      <c r="F70" s="4"/>
    </row>
    <row r="71" spans="1:6" ht="12.75" x14ac:dyDescent="0.2">
      <c r="A71" s="51" t="s">
        <v>50</v>
      </c>
      <c r="B71" s="19"/>
      <c r="C71" s="21"/>
      <c r="D71" s="20">
        <f>(5*B71)+(3*C71)</f>
        <v>0</v>
      </c>
      <c r="E71" s="46"/>
      <c r="F71" s="4"/>
    </row>
    <row r="72" spans="1:6" ht="13.5" thickBot="1" x14ac:dyDescent="0.25">
      <c r="A72" s="37" t="s">
        <v>51</v>
      </c>
      <c r="B72" s="68">
        <f>SUM(D64:D71)</f>
        <v>0</v>
      </c>
      <c r="C72" s="69"/>
      <c r="D72" s="69"/>
      <c r="E72" s="70"/>
    </row>
    <row r="73" spans="1:6" ht="13.5" thickBot="1" x14ac:dyDescent="0.25">
      <c r="A73" s="52"/>
      <c r="B73" s="52"/>
      <c r="C73" s="52"/>
      <c r="D73" s="52"/>
      <c r="E73" s="52"/>
    </row>
    <row r="74" spans="1:6" ht="13.5" thickBot="1" x14ac:dyDescent="0.25">
      <c r="A74" s="22" t="s">
        <v>52</v>
      </c>
      <c r="B74" s="23">
        <f>SUM(B72+B59+B44+B36+B26+B13)</f>
        <v>0</v>
      </c>
      <c r="E74" s="9"/>
    </row>
  </sheetData>
  <sheetProtection sheet="1" selectLockedCells="1"/>
  <protectedRanges>
    <protectedRange sqref="E64:E71" name="Ссылки на олимпиады"/>
    <protectedRange sqref="B64:C71" name="Олимпиады"/>
    <protectedRange sqref="D48:D59" name="Ссылки на награды"/>
    <protectedRange sqref="B48:B59" name="Награды"/>
    <protectedRange sqref="B6:B13" name="доклады"/>
    <protectedRange sqref="D6:D13" name="Ссылка на доклады"/>
    <protectedRange sqref="B18:C26" name="Научные Публикации"/>
    <protectedRange sqref="E18:E26" name="Ссылки на публикации"/>
    <protectedRange sqref="B30:B36" name="Гранты"/>
    <protectedRange sqref="D30:D36" name="Ссылки на гранты"/>
    <protectedRange sqref="B40:B44" name="Охранные документы"/>
    <protectedRange sqref="D40:D44" name="Ссылки на охранные документы"/>
  </protectedRanges>
  <mergeCells count="24">
    <mergeCell ref="B59:D59"/>
    <mergeCell ref="A28:D28"/>
    <mergeCell ref="A38:D38"/>
    <mergeCell ref="A46:D46"/>
    <mergeCell ref="B62:C62"/>
    <mergeCell ref="A61:E61"/>
    <mergeCell ref="A62:A63"/>
    <mergeCell ref="A60:D60"/>
    <mergeCell ref="A73:E73"/>
    <mergeCell ref="A15:E15"/>
    <mergeCell ref="A3:D3"/>
    <mergeCell ref="A14:D14"/>
    <mergeCell ref="A27:D27"/>
    <mergeCell ref="A37:D37"/>
    <mergeCell ref="A45:D45"/>
    <mergeCell ref="B16:C16"/>
    <mergeCell ref="A16:A17"/>
    <mergeCell ref="D16:E16"/>
    <mergeCell ref="A4:D4"/>
    <mergeCell ref="B13:D13"/>
    <mergeCell ref="B72:E72"/>
    <mergeCell ref="B26:E26"/>
    <mergeCell ref="B36:D36"/>
    <mergeCell ref="B44:D44"/>
  </mergeCells>
  <conditionalFormatting sqref="B6:B13">
    <cfRule type="notContainsBlanks" dxfId="0" priority="1">
      <formula>LEN(TRIM(B6))&gt;0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6" sqref="B6"/>
    </sheetView>
  </sheetViews>
  <sheetFormatPr defaultRowHeight="12.75" x14ac:dyDescent="0.2"/>
  <cols>
    <col min="1" max="1" width="16.42578125" bestFit="1" customWidth="1"/>
  </cols>
  <sheetData>
    <row r="1" spans="1:1" x14ac:dyDescent="0.2">
      <c r="A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Достижения</vt:lpstr>
      <vt:lpstr>Ссылка на видео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2021-02-20T05:17:40Z</dcterms:modified>
</cp:coreProperties>
</file>